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<sst xmlns="http://schemas.openxmlformats.org/spreadsheetml/2006/main" count="128" uniqueCount="116">
  <si>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</si>
  <si>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</si>
  <si>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</si>
  <si>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</si>
  <si>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</si>
  <si>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</si>
  <si>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</si>
  <si>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</si>
  <si>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</si>
  <si>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</si>
  <si>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</si>
  <si>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</si>
  <si>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</si>
  <si>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</si>
  <si>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</si>
  <si>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</si>
  <si>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</si>
  <si>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</si>
  <si>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</si>
  <si>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</si>
  <si>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</si>
  <si>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</si>
  <si>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</si>
  <si>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</si>
  <si>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</si>
  <si>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</si>
  <si>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</si>
  <si>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</si>
  <si>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</si>
  <si>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</si>
  <si>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</si>
  <si>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</si>
  <si>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</si>
  <si>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</si>
  <si>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</si>
  <si>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</si>
  <si>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</si>
  <si>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</si>
  <si>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</si>
  <si>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</si>
  <si>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</si>
  <si>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</si>
  <si>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</si>
  <si>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</si>
  <si>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</si>
  <si>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</si>
  <si>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</si>
  <si>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</si>
  <si>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</si>
  <si>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</si>
  <si>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</si>
  <si>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</si>
  <si>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</si>
  <si>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</si>
  <si>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</si>
  <si>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</si>
  <si>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</si>
  <si>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</si>
  <si>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</si>
  <si>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</si>
  <si>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</si>
  <si>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</si>
  <si>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</si>
  <si>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</si>
  <si>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</si>
  <si>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</si>
  <si>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</si>
  <si>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</si>
  <si>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</si>
  <si>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</si>
  <si>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</si>
  <si>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</si>
  <si>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</si>
  <si>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</si>
  <si>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</si>
  <si>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</si>
  <si>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</si>
  <si>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</si>
  <si>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</si>
  <si>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</si>
  <si>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</si>
  <si>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</si>
  <si>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</si>
  <si>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</si>
  <si>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</si>
  <si>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</si>
  <si>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</si>
  <si>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</si>
  <si>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</si>
  <si>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</si>
  <si>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</si>
  <si>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</si>
  <si>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</si>
  <si>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</si>
  <si>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</si>
  <si>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</si>
  <si>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</si>
  <si>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</si>
  <si>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</si>
  <si>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LDL-kolesterol</t>
  </si>
  <si>
    <t>LDL_C (05171369190)</t>
  </si>
  <si>
    <t>LDL_C i romtemperatur</t>
  </si>
  <si>
    <t>Homogen enzymatisk kolorimetrisk analyse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</si>
  <si>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</si>
  <si>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</si>
  <si>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 xml:space="preserve">Alliquotert og satt lysbeskyttet i frys frem til analysering. Siste alliquot (168 timer) ble ikke fryst, denne ble analysert 168-171 timer etter prøvetaking. </t>
  </si>
  <si>
    <t>Vacuette (serum)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</si>
  <si>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</si>
  <si>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</si>
  <si>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</si>
  <si>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Ved gjennomgang av resultater i MBKs fagnettverksmøte 07.09.2016 konkluderte vi med følgende holdbarhet ved romtemperatur:</t>
  </si>
  <si>
    <t>Aase Nilsen, Christina Berg Larsen, Laila Fure</t>
  </si>
  <si>
    <t xml:space="preserve">2 døgn. </t>
  </si>
  <si>
    <t>LDL og holdbarhet ved 15 - 25 C:</t>
  </si>
  <si>
    <t>Roche cobas 8000, c702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</si>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</sst>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61185453"/>
        <c:axId val="13798166"/>
      </c:scatterChart>
      <c:valAx>
        <c:axId val="611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8166"/>
        <c:crosses val="autoZero"/>
        <c:crossBetween val="midCat"/>
        <c:dispUnits/>
      </c:valAx>
      <c:valAx>
        <c:axId val="1379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0.799262083248867</c:v>
                  </c:pt>
                  <c:pt idx="2">
                    <c:v>1.0098774128771482</c:v>
                  </c:pt>
                  <c:pt idx="3">
                    <c:v>1.2491980717412678</c:v>
                  </c:pt>
                  <c:pt idx="4">
                    <c:v>1.8406299513291775</c:v>
                  </c:pt>
                  <c:pt idx="5">
                    <c:v>2.162961080184854</c:v>
                  </c:pt>
                  <c:pt idx="6">
                    <c:v>2.4023784149484895</c:v>
                  </c:pt>
                  <c:pt idx="7">
                    <c:v>2.3620406209550557</c:v>
                  </c:pt>
                  <c:pt idx="8">
                    <c:v>2.7336523553887178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0.799262083248867</c:v>
                  </c:pt>
                  <c:pt idx="2">
                    <c:v>1.0098774128771482</c:v>
                  </c:pt>
                  <c:pt idx="3">
                    <c:v>1.2491980717412678</c:v>
                  </c:pt>
                  <c:pt idx="4">
                    <c:v>1.8406299513291775</c:v>
                  </c:pt>
                  <c:pt idx="5">
                    <c:v>2.162961080184854</c:v>
                  </c:pt>
                  <c:pt idx="6">
                    <c:v>2.4023784149484895</c:v>
                  </c:pt>
                  <c:pt idx="7">
                    <c:v>2.3620406209550557</c:v>
                  </c:pt>
                  <c:pt idx="8">
                    <c:v>2.7336523553887178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57074631"/>
        <c:axId val="43909632"/>
      </c:scatterChart>
      <c:valAx>
        <c:axId val="5707463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9632"/>
        <c:crosses val="autoZero"/>
        <c:crossBetween val="midCat"/>
        <c:dispUnits/>
      </c:valAx>
      <c:valAx>
        <c:axId val="43909632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63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114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49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2.6</v>
      </c>
      <c r="C3" s="18" t="s">
        <v>25</v>
      </c>
      <c r="D3" s="17"/>
      <c r="E3" s="7">
        <v>8.375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2.49</v>
      </c>
      <c r="C8" s="64">
        <v>2.52</v>
      </c>
      <c r="D8" s="64">
        <v>2.49</v>
      </c>
      <c r="E8" s="64">
        <v>2.46</v>
      </c>
      <c r="F8" s="64">
        <v>2.52</v>
      </c>
      <c r="G8" s="64">
        <v>2.54</v>
      </c>
      <c r="H8" s="64">
        <v>2.54</v>
      </c>
      <c r="I8" s="64">
        <v>2.58</v>
      </c>
      <c r="J8" s="64">
        <v>2.72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2.67</v>
      </c>
      <c r="C9" s="64">
        <v>2.63</v>
      </c>
      <c r="D9" s="64">
        <v>2.72</v>
      </c>
      <c r="E9" s="64">
        <v>2.75</v>
      </c>
      <c r="F9" s="64">
        <v>2.8</v>
      </c>
      <c r="G9" s="64">
        <v>2.75</v>
      </c>
      <c r="H9" s="64">
        <v>2.71</v>
      </c>
      <c r="I9" s="64">
        <v>2.84</v>
      </c>
      <c r="J9" s="64">
        <v>2.82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3.99</v>
      </c>
      <c r="C10" s="64">
        <v>4.05</v>
      </c>
      <c r="D10" s="64">
        <v>4.13</v>
      </c>
      <c r="E10" s="64">
        <v>4.17</v>
      </c>
      <c r="F10" s="64">
        <v>4.16</v>
      </c>
      <c r="G10" s="64">
        <v>4.12</v>
      </c>
      <c r="H10" s="64">
        <v>4.18</v>
      </c>
      <c r="I10" s="64">
        <v>4.28</v>
      </c>
      <c r="J10" s="64">
        <v>4.39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2.78</v>
      </c>
      <c r="C11" s="64">
        <v>2.78</v>
      </c>
      <c r="D11" s="64">
        <v>2.74</v>
      </c>
      <c r="E11" s="64">
        <v>2.79</v>
      </c>
      <c r="F11" s="64">
        <v>2.72</v>
      </c>
      <c r="G11" s="64">
        <v>2.73</v>
      </c>
      <c r="H11" s="64">
        <v>2.76</v>
      </c>
      <c r="I11" s="64">
        <v>2.84</v>
      </c>
      <c r="J11" s="64">
        <v>2.87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2.13</v>
      </c>
      <c r="C12" s="64">
        <v>2.09</v>
      </c>
      <c r="D12" s="64">
        <v>2.18</v>
      </c>
      <c r="E12" s="64">
        <v>2.22</v>
      </c>
      <c r="F12" s="64">
        <v>2.31</v>
      </c>
      <c r="G12" s="64">
        <v>2.38</v>
      </c>
      <c r="H12" s="64">
        <v>2.42</v>
      </c>
      <c r="I12" s="64">
        <v>2.47</v>
      </c>
      <c r="J12" s="64">
        <v>2.54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3.14</v>
      </c>
      <c r="C13" s="64">
        <v>3.19</v>
      </c>
      <c r="D13" s="64">
        <v>3.19</v>
      </c>
      <c r="E13" s="64">
        <v>3.26</v>
      </c>
      <c r="F13" s="64">
        <v>3.15</v>
      </c>
      <c r="G13" s="64">
        <v>3.18</v>
      </c>
      <c r="H13" s="64">
        <v>3.28</v>
      </c>
      <c r="I13" s="64">
        <v>3.35</v>
      </c>
      <c r="J13" s="64">
        <v>3.42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2.5</v>
      </c>
      <c r="C14" s="64">
        <v>2.46</v>
      </c>
      <c r="D14" s="64">
        <v>2.46</v>
      </c>
      <c r="E14" s="64">
        <v>2.46</v>
      </c>
      <c r="F14" s="64">
        <v>2.5</v>
      </c>
      <c r="G14" s="64">
        <v>2.54</v>
      </c>
      <c r="H14" s="64">
        <v>2.55</v>
      </c>
      <c r="I14" s="64">
        <v>2.61</v>
      </c>
      <c r="J14" s="64">
        <v>2.65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2.75</v>
      </c>
      <c r="C15" s="64">
        <v>2.72</v>
      </c>
      <c r="D15" s="64">
        <v>2.73</v>
      </c>
      <c r="E15" s="64">
        <v>2.79</v>
      </c>
      <c r="F15" s="64">
        <v>2.88</v>
      </c>
      <c r="G15" s="64">
        <v>2.95</v>
      </c>
      <c r="H15" s="64">
        <v>3</v>
      </c>
      <c r="I15" s="64">
        <v>3.07</v>
      </c>
      <c r="J15" s="64">
        <v>3.15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3.92</v>
      </c>
      <c r="C16" s="64">
        <v>3.95</v>
      </c>
      <c r="D16" s="64">
        <v>3.89</v>
      </c>
      <c r="E16" s="64">
        <v>3.97</v>
      </c>
      <c r="F16" s="64">
        <v>3.92</v>
      </c>
      <c r="G16" s="64">
        <v>3.98</v>
      </c>
      <c r="H16" s="64">
        <v>4.05</v>
      </c>
      <c r="I16" s="64">
        <v>4.11</v>
      </c>
      <c r="J16" s="64">
        <v>4.16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2.3</v>
      </c>
      <c r="C17" s="63">
        <v>2.32</v>
      </c>
      <c r="D17" s="63">
        <v>2.3</v>
      </c>
      <c r="E17" s="63">
        <v>2.34</v>
      </c>
      <c r="F17" s="63">
        <v>2.33</v>
      </c>
      <c r="G17" s="63">
        <v>2.36</v>
      </c>
      <c r="H17" s="63">
        <v>2.39</v>
      </c>
      <c r="I17" s="63">
        <v>2.44</v>
      </c>
      <c r="J17" s="63">
        <v>2.48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101.20481927710843</v>
      </c>
      <c r="D64" s="25">
        <f aca="true" t="shared" si="2" ref="D64:D73">IF((B8&lt;&gt;0)*ISNUMBER(D8),100*(D8/B8),"")</f>
        <v>100</v>
      </c>
      <c r="E64" s="25">
        <f aca="true" t="shared" si="3" ref="E64:E73">IF((B8&lt;&gt;0)*ISNUMBER(E8),100*(E8/B8),"")</f>
        <v>98.79518072289156</v>
      </c>
      <c r="F64" s="25">
        <f aca="true" t="shared" si="4" ref="F64:F73">IF((B8&lt;&gt;0)*ISNUMBER(F8),100*(F8/B8),"")</f>
        <v>101.20481927710843</v>
      </c>
      <c r="G64" s="25">
        <f aca="true" t="shared" si="5" ref="G64:G73">IF((B8&lt;&gt;0)*ISNUMBER(G8),100*(G8/B8),"")</f>
        <v>102.00803212851406</v>
      </c>
      <c r="H64" s="25">
        <f aca="true" t="shared" si="6" ref="H64:H73">IF((B8&lt;&gt;0)*ISNUMBER(H8),100*(H8/B8),"")</f>
        <v>102.00803212851406</v>
      </c>
      <c r="I64" s="25">
        <f aca="true" t="shared" si="7" ref="I64:I73">IF((B8&lt;&gt;0)*ISNUMBER(I8),100*(I8/B8),"")</f>
        <v>103.6144578313253</v>
      </c>
      <c r="J64" s="25">
        <f aca="true" t="shared" si="8" ref="J64:J73">IF((B8&lt;&gt;0)*ISNUMBER(J8),100*(J8/B8),"")</f>
        <v>109.23694779116467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98.50187265917603</v>
      </c>
      <c r="D65" s="25">
        <f t="shared" si="2"/>
        <v>101.87265917602997</v>
      </c>
      <c r="E65" s="25">
        <f t="shared" si="3"/>
        <v>102.99625468164794</v>
      </c>
      <c r="F65" s="25">
        <f t="shared" si="4"/>
        <v>104.8689138576779</v>
      </c>
      <c r="G65" s="25">
        <f t="shared" si="5"/>
        <v>102.99625468164794</v>
      </c>
      <c r="H65" s="25">
        <f t="shared" si="6"/>
        <v>101.49812734082397</v>
      </c>
      <c r="I65" s="25">
        <f t="shared" si="7"/>
        <v>106.36704119850187</v>
      </c>
      <c r="J65" s="25">
        <f t="shared" si="8"/>
        <v>105.61797752808988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101.50375939849623</v>
      </c>
      <c r="D66" s="25">
        <f t="shared" si="2"/>
        <v>103.50877192982455</v>
      </c>
      <c r="E66" s="25">
        <f t="shared" si="3"/>
        <v>104.51127819548871</v>
      </c>
      <c r="F66" s="25">
        <f t="shared" si="4"/>
        <v>104.26065162907267</v>
      </c>
      <c r="G66" s="25">
        <f t="shared" si="5"/>
        <v>103.25814536340852</v>
      </c>
      <c r="H66" s="25">
        <f t="shared" si="6"/>
        <v>104.76190476190474</v>
      </c>
      <c r="I66" s="25">
        <f t="shared" si="7"/>
        <v>107.26817042606515</v>
      </c>
      <c r="J66" s="25">
        <f t="shared" si="8"/>
        <v>110.02506265664158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98.5611510791367</v>
      </c>
      <c r="E67" s="25">
        <f t="shared" si="3"/>
        <v>100.35971223021582</v>
      </c>
      <c r="F67" s="25">
        <f t="shared" si="4"/>
        <v>97.84172661870505</v>
      </c>
      <c r="G67" s="25">
        <f t="shared" si="5"/>
        <v>98.20143884892087</v>
      </c>
      <c r="H67" s="25">
        <f t="shared" si="6"/>
        <v>99.28057553956835</v>
      </c>
      <c r="I67" s="25">
        <f t="shared" si="7"/>
        <v>102.15827338129498</v>
      </c>
      <c r="J67" s="25">
        <f t="shared" si="8"/>
        <v>103.23741007194245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98.12206572769952</v>
      </c>
      <c r="D68" s="25">
        <f t="shared" si="2"/>
        <v>102.3474178403756</v>
      </c>
      <c r="E68" s="25">
        <f t="shared" si="3"/>
        <v>104.22535211267608</v>
      </c>
      <c r="F68" s="25">
        <f t="shared" si="4"/>
        <v>108.45070422535213</v>
      </c>
      <c r="G68" s="25">
        <f t="shared" si="5"/>
        <v>111.73708920187792</v>
      </c>
      <c r="H68" s="25">
        <f t="shared" si="6"/>
        <v>113.6150234741784</v>
      </c>
      <c r="I68" s="25">
        <f t="shared" si="7"/>
        <v>115.962441314554</v>
      </c>
      <c r="J68" s="25">
        <f t="shared" si="8"/>
        <v>119.24882629107982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101.59235668789808</v>
      </c>
      <c r="D69" s="25">
        <f t="shared" si="2"/>
        <v>101.59235668789808</v>
      </c>
      <c r="E69" s="25">
        <f t="shared" si="3"/>
        <v>103.82165605095541</v>
      </c>
      <c r="F69" s="25">
        <f t="shared" si="4"/>
        <v>100.31847133757961</v>
      </c>
      <c r="G69" s="25">
        <f t="shared" si="5"/>
        <v>101.27388535031847</v>
      </c>
      <c r="H69" s="25">
        <f t="shared" si="6"/>
        <v>104.45859872611464</v>
      </c>
      <c r="I69" s="25">
        <f t="shared" si="7"/>
        <v>106.68789808917198</v>
      </c>
      <c r="J69" s="25">
        <f t="shared" si="8"/>
        <v>108.9171974522293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98.4</v>
      </c>
      <c r="D70" s="25">
        <f t="shared" si="2"/>
        <v>98.4</v>
      </c>
      <c r="E70" s="25">
        <f t="shared" si="3"/>
        <v>98.4</v>
      </c>
      <c r="F70" s="25">
        <f t="shared" si="4"/>
        <v>100</v>
      </c>
      <c r="G70" s="25">
        <f t="shared" si="5"/>
        <v>101.6</v>
      </c>
      <c r="H70" s="25">
        <f t="shared" si="6"/>
        <v>102</v>
      </c>
      <c r="I70" s="25">
        <f t="shared" si="7"/>
        <v>104.4</v>
      </c>
      <c r="J70" s="25">
        <f t="shared" si="8"/>
        <v>106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98.9090909090909</v>
      </c>
      <c r="D71" s="25">
        <f t="shared" si="2"/>
        <v>99.27272727272727</v>
      </c>
      <c r="E71" s="25">
        <f t="shared" si="3"/>
        <v>101.45454545454547</v>
      </c>
      <c r="F71" s="25">
        <f t="shared" si="4"/>
        <v>104.72727272727272</v>
      </c>
      <c r="G71" s="25">
        <f t="shared" si="5"/>
        <v>107.27272727272728</v>
      </c>
      <c r="H71" s="25">
        <f t="shared" si="6"/>
        <v>109.09090909090908</v>
      </c>
      <c r="I71" s="25">
        <f t="shared" si="7"/>
        <v>111.63636363636363</v>
      </c>
      <c r="J71" s="25">
        <f t="shared" si="8"/>
        <v>114.54545454545455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100.76530612244898</v>
      </c>
      <c r="D72" s="25">
        <f t="shared" si="2"/>
        <v>99.23469387755102</v>
      </c>
      <c r="E72" s="25">
        <f t="shared" si="3"/>
        <v>101.27551020408163</v>
      </c>
      <c r="F72" s="25">
        <f t="shared" si="4"/>
        <v>100</v>
      </c>
      <c r="G72" s="25">
        <f t="shared" si="5"/>
        <v>101.53061224489797</v>
      </c>
      <c r="H72" s="25">
        <f t="shared" si="6"/>
        <v>103.31632653061224</v>
      </c>
      <c r="I72" s="25">
        <f t="shared" si="7"/>
        <v>104.84693877551021</v>
      </c>
      <c r="J72" s="25">
        <f t="shared" si="8"/>
        <v>106.12244897959184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100.8695652173913</v>
      </c>
      <c r="D73" s="25">
        <f t="shared" si="2"/>
        <v>100</v>
      </c>
      <c r="E73" s="25">
        <f t="shared" si="3"/>
        <v>101.73913043478262</v>
      </c>
      <c r="F73" s="25">
        <f t="shared" si="4"/>
        <v>101.30434782608697</v>
      </c>
      <c r="G73" s="25">
        <f t="shared" si="5"/>
        <v>102.60869565217392</v>
      </c>
      <c r="H73" s="25">
        <f t="shared" si="6"/>
        <v>103.91304347826089</v>
      </c>
      <c r="I73" s="25">
        <f t="shared" si="7"/>
        <v>106.08695652173914</v>
      </c>
      <c r="J73" s="25">
        <f t="shared" si="8"/>
        <v>107.82608695652173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99.98688359993093</v>
      </c>
      <c r="D114" s="26">
        <f t="shared" si="27"/>
        <v>100.4789777863543</v>
      </c>
      <c r="E114" s="26">
        <f t="shared" si="27"/>
        <v>101.75786200872852</v>
      </c>
      <c r="F114" s="26">
        <f t="shared" si="27"/>
        <v>102.29769074988555</v>
      </c>
      <c r="G114" s="26">
        <f t="shared" si="27"/>
        <v>103.24868807444868</v>
      </c>
      <c r="H114" s="26">
        <f t="shared" si="27"/>
        <v>104.39425410708864</v>
      </c>
      <c r="I114" s="26">
        <f>IF(I115&gt;0,AVERAGE(I64:I113),"")</f>
        <v>106.90285411745262</v>
      </c>
      <c r="J114" s="26">
        <f>IF(J115&gt;0,AVERAGE(J64:J113),"")</f>
        <v>109.07774122727157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1.3787959189263492</v>
      </c>
      <c r="D116" s="26">
        <f t="shared" si="29"/>
        <v>1.7421254988488601</v>
      </c>
      <c r="E116" s="26">
        <f t="shared" si="29"/>
        <v>2.1549742435501256</v>
      </c>
      <c r="F116" s="26">
        <f t="shared" si="29"/>
        <v>3.1752451646778055</v>
      </c>
      <c r="G116" s="26">
        <f t="shared" si="29"/>
        <v>3.7312941182358186</v>
      </c>
      <c r="H116" s="26">
        <f t="shared" si="29"/>
        <v>4.1443096371886154</v>
      </c>
      <c r="I116" s="26">
        <f>IF(I115&gt;0,STDEV(I64:I113),"")</f>
        <v>4.074723469018893</v>
      </c>
      <c r="J116" s="26">
        <f>IF(J115&gt;0,STDEV(J64:J113),"")</f>
        <v>4.715785710805154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0.43601355323521257</v>
      </c>
      <c r="D117" s="26">
        <f t="shared" si="30"/>
        <v>0.5509084546219444</v>
      </c>
      <c r="E117" s="26">
        <f t="shared" si="30"/>
        <v>0.6814626908616814</v>
      </c>
      <c r="F117" s="26">
        <f t="shared" si="30"/>
        <v>1.004100684981829</v>
      </c>
      <c r="G117" s="26">
        <f t="shared" si="30"/>
        <v>1.17993880336148</v>
      </c>
      <c r="H117" s="26">
        <f t="shared" si="30"/>
        <v>1.310545778250208</v>
      </c>
      <c r="I117" s="26">
        <f>IF(I115&gt;0,I116/SQRT(I115),"")</f>
        <v>1.2885406997442246</v>
      </c>
      <c r="J117" s="26">
        <f>IF(J115&gt;0,J116/SQRT(J115),"")</f>
        <v>1.4912623803420397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0.799262083248867</v>
      </c>
      <c r="D119" s="26">
        <f t="shared" si="32"/>
        <v>1.0098774128771482</v>
      </c>
      <c r="E119" s="26">
        <f t="shared" si="32"/>
        <v>1.2491980717412678</v>
      </c>
      <c r="F119" s="26">
        <f t="shared" si="32"/>
        <v>1.8406299513291775</v>
      </c>
      <c r="G119" s="26">
        <f t="shared" si="32"/>
        <v>2.162961080184854</v>
      </c>
      <c r="H119" s="26">
        <f t="shared" si="32"/>
        <v>2.4023784149484895</v>
      </c>
      <c r="I119" s="26">
        <f>IF(I115&gt;2,I118*I117,"")</f>
        <v>2.3620406209550557</v>
      </c>
      <c r="J119" s="26">
        <f>IF(J115&gt;2,J118*J117,"")</f>
        <v>2.7336523553887178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98.12206572769952</v>
      </c>
      <c r="D120" s="26">
        <f t="shared" si="33"/>
        <v>98.4</v>
      </c>
      <c r="E120" s="26">
        <f t="shared" si="33"/>
        <v>98.4</v>
      </c>
      <c r="F120" s="26">
        <f t="shared" si="33"/>
        <v>97.84172661870505</v>
      </c>
      <c r="G120" s="26">
        <f t="shared" si="33"/>
        <v>98.20143884892087</v>
      </c>
      <c r="H120" s="26">
        <f t="shared" si="33"/>
        <v>99.28057553956835</v>
      </c>
      <c r="I120" s="26">
        <f t="shared" si="33"/>
        <v>102.15827338129498</v>
      </c>
      <c r="J120" s="26">
        <f t="shared" si="33"/>
        <v>103.23741007194245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101.59235668789808</v>
      </c>
      <c r="D121" s="26">
        <f t="shared" si="34"/>
        <v>103.50877192982455</v>
      </c>
      <c r="E121" s="26">
        <f t="shared" si="34"/>
        <v>104.51127819548871</v>
      </c>
      <c r="F121" s="26">
        <f t="shared" si="34"/>
        <v>108.45070422535213</v>
      </c>
      <c r="G121" s="26">
        <f t="shared" si="34"/>
        <v>111.73708920187792</v>
      </c>
      <c r="H121" s="26">
        <f t="shared" si="34"/>
        <v>113.6150234741784</v>
      </c>
      <c r="I121" s="26">
        <f t="shared" si="34"/>
        <v>115.962441314554</v>
      </c>
      <c r="J121" s="37">
        <f t="shared" si="34"/>
        <v>119.24882629107982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97.4</v>
      </c>
      <c r="C122" s="38">
        <f>100-B3</f>
        <v>97.4</v>
      </c>
      <c r="D122" s="38">
        <f>100-B3</f>
        <v>97.4</v>
      </c>
      <c r="E122" s="38">
        <f>100-B3</f>
        <v>97.4</v>
      </c>
      <c r="F122" s="38">
        <f>100-B3</f>
        <v>97.4</v>
      </c>
      <c r="G122" s="38">
        <f>100-B3</f>
        <v>97.4</v>
      </c>
      <c r="H122" s="38">
        <f>100-B3</f>
        <v>97.4</v>
      </c>
      <c r="I122" s="38">
        <f>100-B3</f>
        <v>97.4</v>
      </c>
      <c r="J122" s="38">
        <f>100-B3</f>
        <v>97.4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102.6</v>
      </c>
      <c r="C123" s="24">
        <f>100+B3</f>
        <v>102.6</v>
      </c>
      <c r="D123" s="24">
        <f>100+B3</f>
        <v>102.6</v>
      </c>
      <c r="E123" s="24">
        <f>100+B3</f>
        <v>102.6</v>
      </c>
      <c r="F123" s="24">
        <f>100+B3</f>
        <v>102.6</v>
      </c>
      <c r="G123" s="24">
        <f>100+B3</f>
        <v>102.6</v>
      </c>
      <c r="H123" s="24">
        <f>100+B3</f>
        <v>102.6</v>
      </c>
      <c r="I123" s="24">
        <f>100+B3</f>
        <v>102.6</v>
      </c>
      <c r="J123" s="24">
        <f>100+B3</f>
        <v>102.6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91.625</v>
      </c>
      <c r="C124" s="24">
        <f>100-E3</f>
        <v>91.625</v>
      </c>
      <c r="D124" s="24">
        <f>100-E3</f>
        <v>91.625</v>
      </c>
      <c r="E124" s="24">
        <f>100-E3</f>
        <v>91.625</v>
      </c>
      <c r="F124" s="24">
        <f>100-E3</f>
        <v>91.625</v>
      </c>
      <c r="G124" s="24">
        <f>100-E3</f>
        <v>91.625</v>
      </c>
      <c r="H124" s="24">
        <f>100-E3</f>
        <v>91.625</v>
      </c>
      <c r="I124" s="24">
        <f>100-E3</f>
        <v>91.625</v>
      </c>
      <c r="J124" s="39">
        <f>100-E3</f>
        <v>91.625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108.375</v>
      </c>
      <c r="C125" s="41">
        <f>100+E3</f>
        <v>108.375</v>
      </c>
      <c r="D125" s="41">
        <f>100+E3</f>
        <v>108.375</v>
      </c>
      <c r="E125" s="41">
        <f>100+E3</f>
        <v>108.375</v>
      </c>
      <c r="F125" s="41">
        <f>100+E3</f>
        <v>108.375</v>
      </c>
      <c r="G125" s="41">
        <f>100+E3</f>
        <v>108.375</v>
      </c>
      <c r="H125" s="41">
        <f>100+E3</f>
        <v>108.375</v>
      </c>
      <c r="I125" s="41">
        <f>100+E3</f>
        <v>108.375</v>
      </c>
      <c r="J125" s="37">
        <f>100+E3</f>
        <v>108.375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U19" sqref="U19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105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2017-02-21T12:09:11Z</dcterms:modified>
  <cp:category/>
  <cp:version/>
  <cp:contentType/>
  <cp:contentStatus/>
</cp:coreProperties>
</file>